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elasetta\2018 ELENA LASETTA 12.4.2021\1. ELENA WORK 10.04.2021\3.   RRF\ΕΓΚΥΚΛΙΟΙ\Εγκύκλιος Επαληθεύσεων\1.ΕΓΚΥΚΛΙΟΣ ΕΠΑΛΗΘΕΥΣΕΩΝ\Εγκύκλιος επαληθεύσεων 20231130 - ΤΕΛΙΚΟ\Παραρτήματα\"/>
    </mc:Choice>
  </mc:AlternateContent>
  <xr:revisionPtr revIDLastSave="0" documentId="13_ncr:1_{07EA8DEF-962D-4940-8B8F-DEF0A1803768}" xr6:coauthVersionLast="47" xr6:coauthVersionMax="47" xr10:uidLastSave="{00000000-0000-0000-0000-000000000000}"/>
  <bookViews>
    <workbookView xWindow="-108" yWindow="-108" windowWidth="23256" windowHeight="12456" activeTab="1" xr2:uid="{5A0B7111-B511-486C-B98E-83E3894C9686}"/>
  </bookViews>
  <sheets>
    <sheet name="Μοντέλο" sheetId="1" r:id="rId1"/>
    <sheet name="Διαδικασία επιλογής δείγματος"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3" i="1" l="1"/>
  <c r="W23" i="1" s="1"/>
  <c r="X23" i="1" s="1"/>
  <c r="V22" i="1"/>
  <c r="W22" i="1" s="1"/>
  <c r="X22" i="1" s="1"/>
  <c r="V21" i="1"/>
  <c r="W21" i="1" s="1"/>
  <c r="X21" i="1" s="1"/>
  <c r="V20" i="1"/>
  <c r="W20" i="1" s="1"/>
  <c r="X20" i="1" s="1"/>
  <c r="V19" i="1"/>
  <c r="W19" i="1" s="1"/>
  <c r="X19" i="1" s="1"/>
  <c r="V18" i="1"/>
  <c r="W18" i="1" s="1"/>
  <c r="X18" i="1" s="1"/>
  <c r="V17" i="1"/>
  <c r="W17" i="1" s="1"/>
  <c r="X17" i="1" s="1"/>
  <c r="V16" i="1"/>
  <c r="W16" i="1" s="1"/>
  <c r="X16" i="1" s="1"/>
  <c r="V15" i="1"/>
  <c r="W15" i="1" s="1"/>
  <c r="X15" i="1" s="1"/>
  <c r="V14" i="1"/>
  <c r="W14" i="1" s="1"/>
  <c r="X14" i="1" s="1"/>
  <c r="V13" i="1"/>
  <c r="W13" i="1" s="1"/>
  <c r="X13" i="1" s="1"/>
  <c r="V12" i="1"/>
  <c r="W12" i="1" s="1"/>
  <c r="X12" i="1" s="1"/>
  <c r="V11" i="1"/>
  <c r="W11" i="1" s="1"/>
  <c r="X11" i="1" s="1"/>
  <c r="V10" i="1"/>
  <c r="W10" i="1" s="1"/>
  <c r="V9" i="1"/>
  <c r="W9" i="1" s="1"/>
  <c r="U7" i="1"/>
  <c r="T7" i="1"/>
  <c r="S7" i="1"/>
  <c r="R7" i="1"/>
  <c r="Q7" i="1"/>
  <c r="P7" i="1"/>
  <c r="O7" i="1"/>
  <c r="N7" i="1"/>
  <c r="X9" i="1" l="1"/>
  <c r="X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Elena Lasetta</author>
  </authors>
  <commentList>
    <comment ref="X6" authorId="0" shapeId="0" xr:uid="{FEC06D45-7BBA-4827-AC41-704B3239E28E}">
      <text>
        <r>
          <rPr>
            <sz val="9"/>
            <color indexed="81"/>
            <rFont val="Tahoma"/>
            <family val="2"/>
            <charset val="161"/>
          </rPr>
          <t xml:space="preserve">Θα επιλέγονται για διοικητική επαλήθευση δαπανών 
(1) το 10% του συνόλικού αριθμού των συμβάσεων που υποβάλλονται σε δελτία δαπανών και 
(2) τουλάχιστον το 10% της συνολικής αξίας δαπανών που υποβλήθηκαν σε δελτία δαπανών 
</t>
        </r>
        <r>
          <rPr>
            <b/>
            <sz val="9"/>
            <color indexed="81"/>
            <rFont val="Tahoma"/>
            <family val="2"/>
            <charset val="161"/>
          </rPr>
          <t xml:space="preserve">Συχνότητα: </t>
        </r>
        <r>
          <rPr>
            <sz val="9"/>
            <color indexed="81"/>
            <rFont val="Tahoma"/>
            <family val="2"/>
            <charset val="161"/>
          </rPr>
          <t>3 φορές/έτος</t>
        </r>
      </text>
    </comment>
  </commentList>
</comments>
</file>

<file path=xl/sharedStrings.xml><?xml version="1.0" encoding="utf-8"?>
<sst xmlns="http://schemas.openxmlformats.org/spreadsheetml/2006/main" count="53" uniqueCount="53">
  <si>
    <t>Ημερομηνία επιλογής δείγματος:</t>
  </si>
  <si>
    <t>Όνομα λειτουργού:</t>
  </si>
  <si>
    <t>ΠΑΡΑΓΟΝΤΕΣ ΚΙΝΔΥΝΟΥ</t>
  </si>
  <si>
    <t>Α/Α</t>
  </si>
  <si>
    <t>Κωδικός Παρέμβασης</t>
  </si>
  <si>
    <t>Τίτλος Παρέμβασης</t>
  </si>
  <si>
    <t>Φορέας Υλοποίησης</t>
  </si>
  <si>
    <t>Αναθέτουσα Αρχή</t>
  </si>
  <si>
    <t>Κωδικός Σύμβασης</t>
  </si>
  <si>
    <t>Αριθμός σύμβασης / διαγωνισμού</t>
  </si>
  <si>
    <t>Τίτλος σύμβασης</t>
  </si>
  <si>
    <t>ΣΥΝΟΛΙΚΟ ΠΟΣΟ ΣΥΜΒΑΣΗΣ (€)</t>
  </si>
  <si>
    <t>Α/Α ΥΠΟΒΛΗΜΕΝΟΥ ΔΕΔΑ</t>
  </si>
  <si>
    <t>ΣΥΝΟΛΙΚΟ ΠΟΣΟ ΥΠΟΒΛΗΜΕΝΟΥ ΔΕΔΑ</t>
  </si>
  <si>
    <t>ΚΑΤΗΓΟΡΙΑ ΔΕΣΜΕΥΣΗΣ</t>
  </si>
  <si>
    <t>Εμπειρία και εσωτερικές διαδικασίες Φορέα Υλοποίησης (Βαθμολόγηση επικινδυνότητας ως Αναθέτουσα Αρχή)</t>
  </si>
  <si>
    <t>ΚΑΤΗΓΟΡΙΑ ΔΕΣΜΕΥΣΗΣ (1-5)</t>
  </si>
  <si>
    <t>ΧΡΗΜΑΤΟΔΟΤΗΣΗ ΑΠΌ ΆΛΛΕΣ ΠΗΓΕΣ  (NAI=5, OXI=1)</t>
  </si>
  <si>
    <t>Ύπαρξη προηγούμενων επαληθέυσεων</t>
  </si>
  <si>
    <t>ΑΠΟΤΕΛΕΣΜΑΤΑ ΠΡΟΗΓΟΥΜΕΝΩΝ ΕΠΑΛΗΘΕΥΣΕΩΝ (1-5)</t>
  </si>
  <si>
    <t>Υπόνια απάτης, διαφθοράς και σύγκρουσης συμφερόντων για συγκκριμένο έργο / σύμβαση</t>
  </si>
  <si>
    <t>ΑΠΟΤΕΛΕΣΜΑΤΑ ΣΥΣΤΗΜΑΤΟΣ ΑΡΑΧΝΗΣ Reputational and Fraud Risk  &amp; Concentration risk (1-5)</t>
  </si>
  <si>
    <t>Αξία και αριθμός αλλαγών κατά την εκτέλεση της σύμβασης</t>
  </si>
  <si>
    <t>ΠΟΣΟΣΤΟ ΣΤΑΘΜΙΣΗΣ</t>
  </si>
  <si>
    <t>ΣΤΑΘΜΙΣΜΕΝΗ ΑΞΙΑ (€)</t>
  </si>
  <si>
    <t>ΚΑΤΑΤΑΞΗ</t>
  </si>
  <si>
    <t>Μέγιστη βαθμολόγηση</t>
  </si>
  <si>
    <t>Βαρύτητα</t>
  </si>
  <si>
    <t>C[C3.1]-I[I11.a]-[3]</t>
  </si>
  <si>
    <t>ΥΔΣΑ 05/2021</t>
  </si>
  <si>
    <t>Συντονισμός, έλεγχος, ετοιμασία και οριστικοποίηση των Εγγράφων Διαγωνισμού για (α) την Α΄ Φάση Επέκτασης του Δικτύου Πράσινων Σημείων, (β) τις Γωνιές Ανακύκλωσης ορεινής περιοχής Τροόδους και (γ) τα Σημεία Συλλογής του Συμπλέγματος Υπηρεσιών Ορεινής</t>
  </si>
  <si>
    <t>Τεχνικό έργο</t>
  </si>
  <si>
    <t>Ψηφιακό έργο</t>
  </si>
  <si>
    <t>Παράρτημα Δ: Επιλογή δείγματος διοικητικής επαλήθευσης δαπανών παρεμβάσεων ΦΥ εντός ΚΚ</t>
  </si>
  <si>
    <t>Μεθοδολογία και κριτήρια αξιολόγησης κινδύνων που χρησιμοποιούνται για την επιλογή του δείγματος</t>
  </si>
  <si>
    <t>Το δείγμα δαπανών προς επαλήθευση θα επιλέγεται 3 φορές ανά έτος, από το συνολικό πληθυσμό των δαπανών όλων των παρεμβάσεων με ΦΥ της Κεντρικής Κυβέρνησης, χρησιμοποιώντας ως βάση επιλογής αναφορά του συστήματος με την οποία θα σωρεύονται οι δαπάνες που υποβάλλονται από τους φορείς υλοποίησης σε επίπεδο σύμβασης. Στη συνέχεια οι συμβάσεις θα κατατάσσονται με βάση τη σταθμισμένη αξία τους χρησιμοποιώντας ως κριτήρια στάθμισης:</t>
  </si>
  <si>
    <t>Αφού γίνει η κατάταξη των δαπανών που δηλώνονται σε δελτία δαπανών, εφαρμόζοντας τους παράγοντες κινδύνου και τους συντελεστές βαρύτητας ανά παράγοντα επικινδυνότητας, θα επιλέγονται για διοικητική επαλήθευση δαπανών</t>
  </si>
  <si>
    <t>Η μέθοδος δειγματοληψίας δύναται να αναθεωρείται σε ετήσια βάση.</t>
  </si>
  <si>
    <t>·        την εμπειρία και σύστημα εσωτερικού ελέγχου του Φορέα Υλοποίησης (ικανότητα ως Αναθέτουσα Αρχή, με συντελεστή βαρύτητας 10%</t>
  </si>
  <si>
    <t>·        τη κατηγορία δέσμευσης / σύμβασης στα πλαίσια της οποίας υποβάλλονται δαπάνες, με συντελεστή βαρύτητας 10%</t>
  </si>
  <si>
    <t>·        την ύπαρξη άλλων πηγών χρηματοδότησης της παρέμβασης, με συντελεστή βαρύτητας 15%</t>
  </si>
  <si>
    <t>·        την ύπαρξη προηγούμενων επαληθεύσεων, με συντελεστή βαρύτητας 5%</t>
  </si>
  <si>
    <t>·        τα αποτελέσματα προηγούμενων διοικητικών επαληθεύσεων (παράτυπες δαπάνες ή σφάλματα που οδήγησαν σε δημοσιονομικές διορθώσεις ή αποκλεισμό από την αίτηση πληρωμής όσον αφορά τη σύμβαση που επιλέχθηκε για την επαλήθευση των δαπανών που προκύπτουν από τη συγκεκριμένη σύμβαση), με συντελεστή βαρύτητας 15%</t>
  </si>
  <si>
    <t>·         αποτελέσματα από τη βαθμολογία κινδύνου από το εργαλείο ARACHNE ως προς τους παράγοντες «Φήμη και απάτη» και «Συγκέντρωση χρηματοδότησης», με συντελεστή βαρύτητας 30%</t>
  </si>
  <si>
    <t>·        την αξία και αριθμός τροποποιήσεων κατά την υλοποίηση της σύμβασης (σε σχέση με το συνολικό ποσό της σύμβασης), με συντελεστή βαρύτητας 5%.</t>
  </si>
  <si>
    <t>1.     το 10% του συνολικού αριθμού των συμβάσεων στα πλαίσια εκτέλεσης των οποίων υποβάλλονται δαπάνες σε δελτία δαπανών (από το συνολικό πληθυσμό παρεμβάσεων Κεντρικής Κυβέρνησης) και</t>
  </si>
  <si>
    <t>2.     τουλάχιστον το 10% της συνολικής αξίας των δαπανών που υποβλήθηκαν σε δελτία δαπανών</t>
  </si>
  <si>
    <r>
      <t xml:space="preserve">·        </t>
    </r>
    <r>
      <rPr>
        <b/>
        <sz val="12"/>
        <color theme="1"/>
        <rFont val="Calibri"/>
        <family val="2"/>
        <charset val="161"/>
        <scheme val="minor"/>
      </rPr>
      <t>Η ύπαρξη υποψίας για απάτη / διαφθορά / σύγκρουση συμφερόντων μέσω καταγγελίας, δε σταθμίζεται με οποιοδήποτε συντελεστή βαρύτητας, επειδή τυχόν σύμβαση παρουσιάζει τέτοια ένδειξη δεν δύναται να επαληθεύεται δειγματοληπτικά.   </t>
    </r>
  </si>
  <si>
    <t xml:space="preserve">Σημειώνεται ότι, σε περιπτώσεις όπου εντοπίζεται: </t>
  </si>
  <si>
    <t xml:space="preserve">1. ύπαρξη υποψίας για απάτη/διαφθορά/σύγκρουση συμφερόντων μέσω καταγγελίας ή/και </t>
  </si>
  <si>
    <t>2. αποτελέσματα από τη βαθμολογία κινδύνου από το εργαλείο ARACHNE ως προς τους παράγοντες «Φήμη και απάτη» και «Συγκέντρωση χρηματοδότησης»  είναι μεγαλύτερη από 80.</t>
  </si>
  <si>
    <t>η σύμβαση αξιολογείται ως ψηλού κινδύνου και οι δαπάνες της επαληθεύονται διοικητικά σε κάθε αίτημα επιστροφής δαπανών (δελτίο δαπανών). Εφαρμόζεται δηλαδή 100% επαλήθευση των δαπανών που προκύπτουν από τη συγκεκριμένη σύμβαση.</t>
  </si>
  <si>
    <t> Η ύπαρξη υποψίας για απάτη δεν έχει συντελεστή βαρύτητας.  Όποτε υπάρχει υποψία απάτης η σύμβαση ελέγχεται στο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</si>
</sst>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3"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b/>
      <sz val="16"/>
      <color theme="1"/>
      <name val="Calibri"/>
      <family val="2"/>
      <charset val="161"/>
      <scheme val="minor"/>
    </font>
    <font>
      <b/>
      <sz val="11"/>
      <name val="Calibri"/>
      <family val="2"/>
      <charset val="161"/>
      <scheme val="minor"/>
    </font>
    <font>
      <sz val="11"/>
      <color theme="1"/>
      <name val="Calibri"/>
      <family val="2"/>
      <scheme val="minor"/>
    </font>
    <font>
      <b/>
      <sz val="11"/>
      <color rgb="FFFF0000"/>
      <name val="Calibri"/>
      <family val="2"/>
      <charset val="161"/>
      <scheme val="minor"/>
    </font>
    <font>
      <sz val="11"/>
      <name val="Calibri"/>
      <family val="2"/>
      <scheme val="minor"/>
    </font>
    <font>
      <sz val="9"/>
      <color indexed="81"/>
      <name val="Tahoma"/>
      <family val="2"/>
      <charset val="161"/>
    </font>
    <font>
      <b/>
      <sz val="9"/>
      <color indexed="81"/>
      <name val="Tahoma"/>
      <family val="2"/>
      <charset val="161"/>
    </font>
    <font>
      <sz val="12"/>
      <color theme="1"/>
      <name val="Calibri"/>
      <family val="2"/>
      <charset val="161"/>
      <scheme val="minor"/>
    </font>
    <font>
      <b/>
      <u/>
      <sz val="12"/>
      <color theme="1"/>
      <name val="Calibri"/>
      <family val="2"/>
      <charset val="161"/>
      <scheme val="minor"/>
    </font>
    <font>
      <b/>
      <sz val="12"/>
      <color theme="1"/>
      <name val="Calibri"/>
      <family val="2"/>
      <charset val="161"/>
      <scheme val="minor"/>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CC"/>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62">
    <xf numFmtId="0" fontId="0" fillId="0" borderId="0" xfId="0"/>
    <xf numFmtId="0" fontId="3" fillId="0" borderId="0" xfId="0" applyFont="1"/>
    <xf numFmtId="164" fontId="0" fillId="0" borderId="0" xfId="1" applyNumberFormat="1" applyFont="1"/>
    <xf numFmtId="0" fontId="2" fillId="2" borderId="1" xfId="0" applyFont="1" applyFill="1" applyBorder="1"/>
    <xf numFmtId="0" fontId="0" fillId="2" borderId="2" xfId="0" applyFill="1" applyBorder="1"/>
    <xf numFmtId="0" fontId="0" fillId="2" borderId="3" xfId="0" applyFill="1" applyBorder="1"/>
    <xf numFmtId="0" fontId="2" fillId="2" borderId="4" xfId="0" applyFont="1" applyFill="1" applyBorder="1"/>
    <xf numFmtId="0" fontId="0" fillId="2" borderId="5" xfId="0" applyFill="1" applyBorder="1"/>
    <xf numFmtId="0" fontId="0" fillId="2" borderId="6" xfId="0" applyFill="1" applyBorder="1"/>
    <xf numFmtId="0" fontId="4" fillId="4" borderId="8" xfId="0" applyFont="1" applyFill="1" applyBorder="1" applyAlignment="1">
      <alignment horizontal="center" vertical="center"/>
    </xf>
    <xf numFmtId="0" fontId="2" fillId="3" borderId="9" xfId="2" applyFont="1" applyFill="1" applyBorder="1" applyAlignment="1">
      <alignment horizontal="center" vertical="center" wrapText="1"/>
    </xf>
    <xf numFmtId="0" fontId="2" fillId="3" borderId="10" xfId="2" applyFont="1" applyFill="1" applyBorder="1" applyAlignment="1">
      <alignment horizontal="center" vertical="center" wrapText="1"/>
    </xf>
    <xf numFmtId="0" fontId="2" fillId="3" borderId="11" xfId="2" applyFont="1" applyFill="1" applyBorder="1" applyAlignment="1">
      <alignment horizontal="center" vertical="center" wrapText="1"/>
    </xf>
    <xf numFmtId="164" fontId="6" fillId="3" borderId="11" xfId="1" applyNumberFormat="1" applyFont="1" applyFill="1" applyBorder="1" applyAlignment="1">
      <alignment horizontal="center" vertical="center" wrapText="1"/>
    </xf>
    <xf numFmtId="0" fontId="6" fillId="3" borderId="11" xfId="2" applyFont="1" applyFill="1" applyBorder="1" applyAlignment="1">
      <alignment horizontal="center" vertical="center" wrapText="1"/>
    </xf>
    <xf numFmtId="0" fontId="2" fillId="3" borderId="12" xfId="2" applyFont="1" applyFill="1" applyBorder="1" applyAlignment="1">
      <alignment horizontal="center" vertical="center" wrapText="1"/>
    </xf>
    <xf numFmtId="0" fontId="4" fillId="4" borderId="8" xfId="0" applyFont="1" applyFill="1" applyBorder="1" applyAlignment="1">
      <alignment horizontal="center" vertical="center" wrapText="1"/>
    </xf>
    <xf numFmtId="0" fontId="7" fillId="3" borderId="11" xfId="2" applyFont="1" applyFill="1" applyBorder="1" applyAlignment="1">
      <alignment horizontal="center" vertical="center" wrapText="1"/>
    </xf>
    <xf numFmtId="0" fontId="7" fillId="3" borderId="13" xfId="2" applyFont="1" applyFill="1" applyBorder="1" applyAlignment="1">
      <alignment horizontal="center" vertical="center" wrapText="1"/>
    </xf>
    <xf numFmtId="0" fontId="5" fillId="2" borderId="14" xfId="2" applyFill="1" applyBorder="1" applyAlignment="1">
      <alignment horizontal="center" vertical="center" wrapText="1"/>
    </xf>
    <xf numFmtId="0" fontId="5" fillId="2" borderId="15" xfId="2" applyFill="1" applyBorder="1" applyAlignment="1">
      <alignment horizontal="center" vertical="center" wrapText="1"/>
    </xf>
    <xf numFmtId="0" fontId="5" fillId="2" borderId="16" xfId="2" applyFill="1" applyBorder="1" applyAlignment="1">
      <alignment horizontal="center" vertical="center" wrapText="1"/>
    </xf>
    <xf numFmtId="164" fontId="5" fillId="2" borderId="16" xfId="1" applyNumberFormat="1" applyFont="1" applyFill="1" applyBorder="1" applyAlignment="1">
      <alignment horizontal="center" vertical="center" wrapText="1"/>
    </xf>
    <xf numFmtId="0" fontId="2" fillId="5" borderId="16" xfId="2" applyFont="1" applyFill="1" applyBorder="1" applyAlignment="1">
      <alignment horizontal="center" vertical="center" wrapText="1"/>
    </xf>
    <xf numFmtId="0" fontId="5" fillId="5" borderId="16" xfId="2" applyFill="1" applyBorder="1" applyAlignment="1">
      <alignment horizontal="center" vertical="center" wrapText="1"/>
    </xf>
    <xf numFmtId="0" fontId="5" fillId="5" borderId="17" xfId="2" applyFill="1" applyBorder="1" applyAlignment="1">
      <alignment horizontal="center" vertical="center" wrapText="1"/>
    </xf>
    <xf numFmtId="0" fontId="5" fillId="2" borderId="18" xfId="2" applyFill="1" applyBorder="1" applyAlignment="1">
      <alignment horizontal="center" vertical="center" wrapText="1"/>
    </xf>
    <xf numFmtId="0" fontId="5" fillId="2" borderId="19" xfId="2" applyFill="1" applyBorder="1" applyAlignment="1">
      <alignment horizontal="center" vertical="center" wrapText="1"/>
    </xf>
    <xf numFmtId="0" fontId="5" fillId="2" borderId="8" xfId="2" applyFill="1" applyBorder="1" applyAlignment="1">
      <alignment horizontal="center" vertical="center" wrapText="1"/>
    </xf>
    <xf numFmtId="164" fontId="5" fillId="2" borderId="8" xfId="1" applyNumberFormat="1" applyFont="1" applyFill="1" applyBorder="1" applyAlignment="1">
      <alignment horizontal="center" vertical="center" wrapText="1"/>
    </xf>
    <xf numFmtId="0" fontId="2" fillId="5" borderId="8" xfId="2" applyFont="1" applyFill="1" applyBorder="1" applyAlignment="1">
      <alignment horizontal="center" vertical="center" wrapText="1"/>
    </xf>
    <xf numFmtId="0" fontId="5" fillId="5" borderId="8" xfId="2" applyFill="1" applyBorder="1" applyAlignment="1">
      <alignment horizontal="center" vertical="center" wrapText="1"/>
    </xf>
    <xf numFmtId="0" fontId="5" fillId="5" borderId="20" xfId="2" applyFill="1" applyBorder="1" applyAlignment="1">
      <alignment horizontal="center" vertical="center" wrapText="1"/>
    </xf>
    <xf numFmtId="0" fontId="5" fillId="2" borderId="21" xfId="2" applyFill="1" applyBorder="1" applyAlignment="1">
      <alignment horizontal="center" vertical="center" wrapText="1"/>
    </xf>
    <xf numFmtId="0" fontId="5" fillId="2" borderId="22" xfId="2" applyFill="1" applyBorder="1" applyAlignment="1">
      <alignment horizontal="center" vertical="center" wrapText="1"/>
    </xf>
    <xf numFmtId="0" fontId="5" fillId="2" borderId="23" xfId="2" applyFill="1" applyBorder="1" applyAlignment="1" applyProtection="1">
      <alignment horizontal="center" vertical="center" wrapText="1"/>
      <protection locked="0"/>
    </xf>
    <xf numFmtId="4" fontId="5" fillId="2" borderId="24" xfId="2" applyNumberFormat="1" applyFill="1" applyBorder="1" applyAlignment="1" applyProtection="1">
      <alignment horizontal="center" vertical="center" wrapText="1"/>
      <protection locked="0"/>
    </xf>
    <xf numFmtId="164" fontId="5" fillId="2" borderId="24" xfId="1" applyNumberFormat="1" applyFont="1" applyFill="1" applyBorder="1" applyAlignment="1" applyProtection="1">
      <alignment horizontal="center" vertical="center" wrapText="1"/>
      <protection locked="0"/>
    </xf>
    <xf numFmtId="0" fontId="5" fillId="2" borderId="24" xfId="2" applyFill="1" applyBorder="1" applyAlignment="1" applyProtection="1">
      <alignment horizontal="center" vertical="center" wrapText="1"/>
      <protection locked="0"/>
    </xf>
    <xf numFmtId="10" fontId="5" fillId="6" borderId="25" xfId="2" applyNumberFormat="1" applyFill="1" applyBorder="1" applyAlignment="1">
      <alignment horizontal="center" vertical="center" wrapText="1"/>
    </xf>
    <xf numFmtId="4" fontId="5" fillId="6" borderId="26" xfId="2" applyNumberFormat="1" applyFill="1" applyBorder="1" applyAlignment="1">
      <alignment horizontal="center" vertical="center" wrapText="1"/>
    </xf>
    <xf numFmtId="0" fontId="5" fillId="6" borderId="27" xfId="2" applyFill="1" applyBorder="1" applyAlignment="1">
      <alignment horizontal="center" vertical="center" wrapText="1"/>
    </xf>
    <xf numFmtId="0" fontId="5" fillId="2" borderId="28" xfId="2" applyFill="1" applyBorder="1" applyAlignment="1">
      <alignment horizontal="center" vertical="center" wrapText="1"/>
    </xf>
    <xf numFmtId="0" fontId="5" fillId="2" borderId="29" xfId="2" applyFill="1" applyBorder="1" applyAlignment="1">
      <alignment horizontal="center" vertical="center" wrapText="1"/>
    </xf>
    <xf numFmtId="0" fontId="5" fillId="2" borderId="30" xfId="2" applyFill="1" applyBorder="1" applyAlignment="1" applyProtection="1">
      <alignment horizontal="center" vertical="center" wrapText="1"/>
      <protection locked="0"/>
    </xf>
    <xf numFmtId="4" fontId="5" fillId="2" borderId="30" xfId="2" applyNumberFormat="1" applyFill="1" applyBorder="1" applyAlignment="1" applyProtection="1">
      <alignment horizontal="center" vertical="center" wrapText="1"/>
      <protection locked="0"/>
    </xf>
    <xf numFmtId="164" fontId="5" fillId="2" borderId="23" xfId="1" applyNumberFormat="1" applyFont="1" applyFill="1" applyBorder="1" applyAlignment="1" applyProtection="1">
      <alignment horizontal="center" vertical="center" wrapText="1"/>
      <protection locked="0"/>
    </xf>
    <xf numFmtId="4" fontId="5" fillId="2" borderId="23" xfId="2" applyNumberFormat="1" applyFill="1" applyBorder="1" applyAlignment="1" applyProtection="1">
      <alignment horizontal="center" vertical="center" wrapText="1"/>
      <protection locked="0"/>
    </xf>
    <xf numFmtId="164" fontId="5" fillId="2" borderId="30" xfId="1" applyNumberFormat="1" applyFont="1" applyFill="1" applyBorder="1" applyAlignment="1" applyProtection="1">
      <alignment horizontal="center" vertical="center" wrapText="1"/>
      <protection locked="0"/>
    </xf>
    <xf numFmtId="0" fontId="5" fillId="2" borderId="31" xfId="2" applyFill="1" applyBorder="1" applyAlignment="1">
      <alignment horizontal="center" vertical="center" wrapText="1"/>
    </xf>
    <xf numFmtId="0" fontId="5" fillId="2" borderId="32" xfId="2" applyFill="1" applyBorder="1" applyAlignment="1">
      <alignment horizontal="center" vertical="center" wrapText="1"/>
    </xf>
    <xf numFmtId="0" fontId="5" fillId="2" borderId="33" xfId="2" applyFill="1" applyBorder="1" applyAlignment="1" applyProtection="1">
      <alignment horizontal="center" vertical="center" wrapText="1"/>
      <protection locked="0"/>
    </xf>
    <xf numFmtId="4" fontId="5" fillId="2" borderId="33" xfId="2" applyNumberFormat="1" applyFill="1" applyBorder="1" applyAlignment="1" applyProtection="1">
      <alignment horizontal="center" vertical="center" wrapText="1"/>
      <protection locked="0"/>
    </xf>
    <xf numFmtId="164" fontId="5" fillId="2" borderId="33" xfId="1" applyNumberFormat="1" applyFont="1" applyFill="1" applyBorder="1" applyAlignment="1" applyProtection="1">
      <alignment horizontal="center" vertical="center" wrapText="1"/>
      <protection locked="0"/>
    </xf>
    <xf numFmtId="0" fontId="5" fillId="0" borderId="0" xfId="2" applyAlignment="1">
      <alignment horizontal="center" vertical="center" wrapText="1"/>
    </xf>
    <xf numFmtId="164" fontId="5" fillId="0" borderId="0" xfId="1" applyNumberFormat="1" applyFont="1" applyAlignment="1">
      <alignment horizontal="center" vertical="center" wrapText="1"/>
    </xf>
    <xf numFmtId="0" fontId="10" fillId="0" borderId="0" xfId="0" applyFont="1"/>
    <xf numFmtId="0" fontId="11" fillId="0" borderId="0" xfId="0" applyFont="1" applyAlignment="1">
      <alignment horizontal="justify" vertical="center"/>
    </xf>
    <xf numFmtId="0" fontId="10" fillId="0" borderId="0" xfId="0" applyFont="1" applyAlignment="1">
      <alignment horizontal="justify" vertical="center"/>
    </xf>
    <xf numFmtId="0" fontId="2" fillId="3" borderId="0" xfId="0" applyFont="1" applyFill="1" applyAlignment="1">
      <alignment horizontal="center"/>
    </xf>
    <xf numFmtId="0" fontId="2" fillId="3" borderId="7" xfId="0" applyFont="1" applyFill="1" applyBorder="1" applyAlignment="1">
      <alignment horizontal="center"/>
    </xf>
    <xf numFmtId="0" fontId="12" fillId="0" borderId="0" xfId="0" applyFont="1" applyAlignment="1">
      <alignment horizontal="justify" vertical="center"/>
    </xf>
  </cellXfs>
  <cellStyles count="3">
    <cellStyle name="Comma" xfId="1" builtinId="3"/>
    <cellStyle name="Normal" xfId="0" builtinId="0"/>
    <cellStyle name="Normal 2" xfId="2" xr:uid="{D18982BA-8E58-4A79-80C4-FD7E0554CC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EC8CA-70FF-4752-A444-679ACE558154}">
  <dimension ref="B1:X24"/>
  <sheetViews>
    <sheetView topLeftCell="J1" zoomScale="70" zoomScaleNormal="70" workbookViewId="0">
      <selection activeCell="Z10" sqref="Z10"/>
    </sheetView>
  </sheetViews>
  <sheetFormatPr defaultRowHeight="14.4" x14ac:dyDescent="0.3"/>
  <cols>
    <col min="2" max="8" width="17.6640625" customWidth="1"/>
    <col min="9" max="9" width="49.6640625" customWidth="1"/>
    <col min="10" max="10" width="17.6640625" customWidth="1"/>
    <col min="11" max="11" width="17.6640625" style="2" customWidth="1"/>
    <col min="12" max="24" width="17.6640625" customWidth="1"/>
  </cols>
  <sheetData>
    <row r="1" spans="2:24" ht="21" x14ac:dyDescent="0.4">
      <c r="B1" s="1" t="s">
        <v>33</v>
      </c>
    </row>
    <row r="2" spans="2:24" ht="15" thickBot="1" x14ac:dyDescent="0.35"/>
    <row r="3" spans="2:24" x14ac:dyDescent="0.3">
      <c r="B3" s="3" t="s">
        <v>0</v>
      </c>
      <c r="C3" s="4"/>
      <c r="D3" s="4"/>
      <c r="E3" s="4"/>
      <c r="F3" s="5"/>
    </row>
    <row r="4" spans="2:24" ht="15" thickBot="1" x14ac:dyDescent="0.35">
      <c r="B4" s="6" t="s">
        <v>1</v>
      </c>
      <c r="C4" s="7"/>
      <c r="D4" s="7"/>
      <c r="E4" s="7"/>
      <c r="F4" s="8"/>
      <c r="L4" s="59" t="s">
        <v>2</v>
      </c>
      <c r="M4" s="59"/>
      <c r="N4" s="59"/>
      <c r="O4" s="59"/>
      <c r="P4" s="59"/>
      <c r="Q4" s="59"/>
      <c r="R4" s="59"/>
      <c r="S4" s="59"/>
      <c r="T4" s="59"/>
      <c r="U4" s="60"/>
    </row>
    <row r="5" spans="2:24" ht="15" thickBot="1" x14ac:dyDescent="0.35">
      <c r="L5" s="9">
        <v>2</v>
      </c>
      <c r="N5" s="9">
        <v>2</v>
      </c>
      <c r="O5" s="9">
        <v>5</v>
      </c>
      <c r="P5" s="9">
        <v>6</v>
      </c>
      <c r="Q5" s="9">
        <v>7</v>
      </c>
      <c r="R5" s="9">
        <v>8</v>
      </c>
      <c r="S5" s="9">
        <v>9</v>
      </c>
      <c r="T5" s="9">
        <v>11</v>
      </c>
      <c r="U5" s="9">
        <v>14</v>
      </c>
    </row>
    <row r="6" spans="2:24" ht="115.2" x14ac:dyDescent="0.3">
      <c r="B6" s="10" t="s">
        <v>3</v>
      </c>
      <c r="C6" s="11" t="s">
        <v>4</v>
      </c>
      <c r="D6" s="11" t="s">
        <v>5</v>
      </c>
      <c r="E6" s="11" t="s">
        <v>6</v>
      </c>
      <c r="F6" s="11" t="s">
        <v>7</v>
      </c>
      <c r="G6" s="11" t="s">
        <v>8</v>
      </c>
      <c r="H6" s="11" t="s">
        <v>9</v>
      </c>
      <c r="I6" s="12" t="s">
        <v>10</v>
      </c>
      <c r="J6" s="12" t="s">
        <v>11</v>
      </c>
      <c r="K6" s="13" t="s">
        <v>12</v>
      </c>
      <c r="L6" s="14" t="s">
        <v>13</v>
      </c>
      <c r="M6" s="15" t="s">
        <v>14</v>
      </c>
      <c r="N6" s="16" t="s">
        <v>15</v>
      </c>
      <c r="O6" s="16" t="s">
        <v>16</v>
      </c>
      <c r="P6" s="16" t="s">
        <v>17</v>
      </c>
      <c r="Q6" s="16" t="s">
        <v>18</v>
      </c>
      <c r="R6" s="16" t="s">
        <v>19</v>
      </c>
      <c r="S6" s="16" t="s">
        <v>20</v>
      </c>
      <c r="T6" s="16" t="s">
        <v>21</v>
      </c>
      <c r="U6" s="16" t="s">
        <v>22</v>
      </c>
      <c r="V6" s="17" t="s">
        <v>23</v>
      </c>
      <c r="W6" s="17" t="s">
        <v>24</v>
      </c>
      <c r="X6" s="18" t="s">
        <v>25</v>
      </c>
    </row>
    <row r="7" spans="2:24" ht="28.8" x14ac:dyDescent="0.3">
      <c r="B7" s="19"/>
      <c r="C7" s="20"/>
      <c r="D7" s="20"/>
      <c r="E7" s="20"/>
      <c r="F7" s="20"/>
      <c r="G7" s="20"/>
      <c r="H7" s="20"/>
      <c r="I7" s="21"/>
      <c r="J7" s="21"/>
      <c r="K7" s="22"/>
      <c r="L7" s="21"/>
      <c r="M7" s="23" t="s">
        <v>26</v>
      </c>
      <c r="N7" s="23">
        <f>5*1</f>
        <v>5</v>
      </c>
      <c r="O7" s="23">
        <f>O8*5</f>
        <v>5</v>
      </c>
      <c r="P7" s="23">
        <f>P8*5</f>
        <v>7.5</v>
      </c>
      <c r="Q7" s="23">
        <f>2*Q8</f>
        <v>1</v>
      </c>
      <c r="R7" s="23">
        <f>R8*5</f>
        <v>7.5</v>
      </c>
      <c r="S7" s="23">
        <f>5*S8</f>
        <v>5</v>
      </c>
      <c r="T7" s="23">
        <f>5*T8</f>
        <v>15</v>
      </c>
      <c r="U7" s="23">
        <f>5*U8</f>
        <v>2.5</v>
      </c>
      <c r="V7" s="24"/>
      <c r="W7" s="24"/>
      <c r="X7" s="25"/>
    </row>
    <row r="8" spans="2:24" x14ac:dyDescent="0.3">
      <c r="B8" s="26"/>
      <c r="C8" s="27"/>
      <c r="D8" s="27"/>
      <c r="E8" s="27"/>
      <c r="F8" s="27"/>
      <c r="G8" s="27"/>
      <c r="H8" s="27"/>
      <c r="I8" s="28"/>
      <c r="J8" s="28"/>
      <c r="K8" s="29"/>
      <c r="L8" s="28"/>
      <c r="M8" s="30" t="s">
        <v>27</v>
      </c>
      <c r="N8" s="31">
        <v>1</v>
      </c>
      <c r="O8" s="31">
        <v>1</v>
      </c>
      <c r="P8" s="31">
        <v>1.5</v>
      </c>
      <c r="Q8" s="31">
        <v>0.5</v>
      </c>
      <c r="R8" s="31">
        <v>1.5</v>
      </c>
      <c r="S8" s="31">
        <v>1</v>
      </c>
      <c r="T8" s="31">
        <v>3</v>
      </c>
      <c r="U8" s="31">
        <v>0.5</v>
      </c>
      <c r="V8" s="31"/>
      <c r="W8" s="31"/>
      <c r="X8" s="32"/>
    </row>
    <row r="9" spans="2:24" ht="72" x14ac:dyDescent="0.3">
      <c r="B9" s="33">
        <v>1</v>
      </c>
      <c r="C9" s="34"/>
      <c r="D9" s="34"/>
      <c r="E9" s="34"/>
      <c r="F9" s="34"/>
      <c r="G9" s="34" t="s">
        <v>28</v>
      </c>
      <c r="H9" s="34" t="s">
        <v>29</v>
      </c>
      <c r="I9" s="35" t="s">
        <v>30</v>
      </c>
      <c r="J9" s="36">
        <v>5000</v>
      </c>
      <c r="K9" s="37">
        <v>2</v>
      </c>
      <c r="L9" s="36">
        <v>2000</v>
      </c>
      <c r="M9" s="36" t="s">
        <v>31</v>
      </c>
      <c r="N9" s="38">
        <v>1</v>
      </c>
      <c r="O9" s="38">
        <v>5</v>
      </c>
      <c r="P9" s="38">
        <v>2</v>
      </c>
      <c r="Q9" s="38">
        <v>1</v>
      </c>
      <c r="R9" s="38">
        <v>1</v>
      </c>
      <c r="S9" s="38">
        <v>1</v>
      </c>
      <c r="T9" s="38">
        <v>1</v>
      </c>
      <c r="U9" s="38">
        <v>2</v>
      </c>
      <c r="V9" s="39">
        <f>($N$8*N9+$Q$8*Q9+$S$8*S9+$U$8*U9+O9*$O$8+P9*$P$8+R9*$R$8+$T$8*T9)/48.5</f>
        <v>0.32989690721649484</v>
      </c>
      <c r="W9" s="40">
        <f>V9*L9</f>
        <v>659.79381443298973</v>
      </c>
      <c r="X9" s="41">
        <f>IF(W9&gt;0,RANK(W9,$W$9:$W$23),0)</f>
        <v>2</v>
      </c>
    </row>
    <row r="10" spans="2:24" x14ac:dyDescent="0.3">
      <c r="B10" s="42">
        <v>2</v>
      </c>
      <c r="C10" s="43"/>
      <c r="D10" s="43"/>
      <c r="E10" s="43"/>
      <c r="F10" s="43"/>
      <c r="G10" s="43"/>
      <c r="H10" s="43"/>
      <c r="I10" s="44"/>
      <c r="J10" s="45">
        <v>10000</v>
      </c>
      <c r="K10" s="46">
        <v>3</v>
      </c>
      <c r="L10" s="47">
        <v>2500</v>
      </c>
      <c r="M10" s="36" t="s">
        <v>32</v>
      </c>
      <c r="N10" s="38">
        <v>3</v>
      </c>
      <c r="O10" s="38">
        <v>4</v>
      </c>
      <c r="P10" s="38">
        <v>1</v>
      </c>
      <c r="Q10" s="38">
        <v>2</v>
      </c>
      <c r="R10" s="38">
        <v>3</v>
      </c>
      <c r="S10" s="38">
        <v>5</v>
      </c>
      <c r="T10" s="38">
        <v>5</v>
      </c>
      <c r="U10" s="38">
        <v>5</v>
      </c>
      <c r="V10" s="39">
        <f t="shared" ref="V10:V23" si="0">($N$8*N10+$Q$8*Q10+$S$8*S10+$U$8*U10+O10*$O$8+P10*$P$8+R10*$R$8+$T$8*T10)/48.5</f>
        <v>0.75257731958762886</v>
      </c>
      <c r="W10" s="40">
        <f t="shared" ref="W10:W23" si="1">V10*L10</f>
        <v>1881.4432989690722</v>
      </c>
      <c r="X10" s="41">
        <f t="shared" ref="X10:X23" si="2">IF(W10&gt;0,RANK(W10,$W$9:$W$23),0)</f>
        <v>1</v>
      </c>
    </row>
    <row r="11" spans="2:24" x14ac:dyDescent="0.3">
      <c r="B11" s="42">
        <v>3</v>
      </c>
      <c r="C11" s="43"/>
      <c r="D11" s="43"/>
      <c r="E11" s="43"/>
      <c r="F11" s="43"/>
      <c r="G11" s="43"/>
      <c r="H11" s="43"/>
      <c r="I11" s="44"/>
      <c r="J11" s="45"/>
      <c r="K11" s="48"/>
      <c r="L11" s="45"/>
      <c r="M11" s="45"/>
      <c r="N11" s="45"/>
      <c r="O11" s="45"/>
      <c r="P11" s="44"/>
      <c r="Q11" s="44"/>
      <c r="R11" s="44"/>
      <c r="S11" s="44"/>
      <c r="T11" s="44"/>
      <c r="U11" s="44"/>
      <c r="V11" s="39">
        <f t="shared" si="0"/>
        <v>0</v>
      </c>
      <c r="W11" s="40">
        <f t="shared" si="1"/>
        <v>0</v>
      </c>
      <c r="X11" s="41">
        <f t="shared" si="2"/>
        <v>0</v>
      </c>
    </row>
    <row r="12" spans="2:24" x14ac:dyDescent="0.3">
      <c r="B12" s="42">
        <v>4</v>
      </c>
      <c r="C12" s="43"/>
      <c r="D12" s="43"/>
      <c r="E12" s="43"/>
      <c r="F12" s="43"/>
      <c r="G12" s="43"/>
      <c r="H12" s="43"/>
      <c r="I12" s="44"/>
      <c r="J12" s="45"/>
      <c r="K12" s="48"/>
      <c r="L12" s="45"/>
      <c r="M12" s="45"/>
      <c r="N12" s="45"/>
      <c r="O12" s="45"/>
      <c r="P12" s="44"/>
      <c r="Q12" s="44"/>
      <c r="R12" s="44"/>
      <c r="S12" s="44"/>
      <c r="T12" s="44"/>
      <c r="U12" s="44"/>
      <c r="V12" s="39">
        <f t="shared" si="0"/>
        <v>0</v>
      </c>
      <c r="W12" s="40">
        <f t="shared" si="1"/>
        <v>0</v>
      </c>
      <c r="X12" s="41">
        <f t="shared" si="2"/>
        <v>0</v>
      </c>
    </row>
    <row r="13" spans="2:24" x14ac:dyDescent="0.3">
      <c r="B13" s="42">
        <v>5</v>
      </c>
      <c r="C13" s="43"/>
      <c r="D13" s="43"/>
      <c r="E13" s="43"/>
      <c r="F13" s="43"/>
      <c r="G13" s="43"/>
      <c r="H13" s="43"/>
      <c r="I13" s="44"/>
      <c r="J13" s="45"/>
      <c r="K13" s="48"/>
      <c r="L13" s="45"/>
      <c r="M13" s="45"/>
      <c r="N13" s="45"/>
      <c r="O13" s="45"/>
      <c r="P13" s="44"/>
      <c r="Q13" s="44"/>
      <c r="R13" s="44"/>
      <c r="S13" s="44"/>
      <c r="T13" s="44"/>
      <c r="U13" s="44"/>
      <c r="V13" s="39">
        <f t="shared" si="0"/>
        <v>0</v>
      </c>
      <c r="W13" s="40">
        <f t="shared" si="1"/>
        <v>0</v>
      </c>
      <c r="X13" s="41">
        <f t="shared" si="2"/>
        <v>0</v>
      </c>
    </row>
    <row r="14" spans="2:24" x14ac:dyDescent="0.3">
      <c r="B14" s="42">
        <v>6</v>
      </c>
      <c r="C14" s="43"/>
      <c r="D14" s="43"/>
      <c r="E14" s="43"/>
      <c r="F14" s="43"/>
      <c r="G14" s="43"/>
      <c r="H14" s="43"/>
      <c r="I14" s="44"/>
      <c r="J14" s="45"/>
      <c r="K14" s="48"/>
      <c r="L14" s="45"/>
      <c r="M14" s="45"/>
      <c r="N14" s="45"/>
      <c r="O14" s="45"/>
      <c r="P14" s="44"/>
      <c r="Q14" s="44"/>
      <c r="R14" s="44"/>
      <c r="S14" s="44"/>
      <c r="T14" s="44"/>
      <c r="U14" s="44"/>
      <c r="V14" s="39">
        <f t="shared" si="0"/>
        <v>0</v>
      </c>
      <c r="W14" s="40">
        <f t="shared" si="1"/>
        <v>0</v>
      </c>
      <c r="X14" s="41">
        <f t="shared" si="2"/>
        <v>0</v>
      </c>
    </row>
    <row r="15" spans="2:24" x14ac:dyDescent="0.3">
      <c r="B15" s="42">
        <v>7</v>
      </c>
      <c r="C15" s="43"/>
      <c r="D15" s="43"/>
      <c r="E15" s="43"/>
      <c r="F15" s="43"/>
      <c r="G15" s="43"/>
      <c r="H15" s="43"/>
      <c r="I15" s="44"/>
      <c r="J15" s="45"/>
      <c r="K15" s="48"/>
      <c r="L15" s="45"/>
      <c r="M15" s="45"/>
      <c r="N15" s="45"/>
      <c r="O15" s="45"/>
      <c r="P15" s="44"/>
      <c r="Q15" s="44"/>
      <c r="R15" s="44"/>
      <c r="S15" s="44"/>
      <c r="T15" s="44"/>
      <c r="U15" s="44"/>
      <c r="V15" s="39">
        <f t="shared" si="0"/>
        <v>0</v>
      </c>
      <c r="W15" s="40">
        <f t="shared" si="1"/>
        <v>0</v>
      </c>
      <c r="X15" s="41">
        <f t="shared" si="2"/>
        <v>0</v>
      </c>
    </row>
    <row r="16" spans="2:24" x14ac:dyDescent="0.3">
      <c r="B16" s="42">
        <v>8</v>
      </c>
      <c r="C16" s="43"/>
      <c r="D16" s="43"/>
      <c r="E16" s="43"/>
      <c r="F16" s="43"/>
      <c r="G16" s="43"/>
      <c r="H16" s="43"/>
      <c r="I16" s="44"/>
      <c r="J16" s="45"/>
      <c r="K16" s="48"/>
      <c r="L16" s="45"/>
      <c r="M16" s="45"/>
      <c r="N16" s="45"/>
      <c r="O16" s="45"/>
      <c r="P16" s="44"/>
      <c r="Q16" s="44"/>
      <c r="R16" s="44"/>
      <c r="S16" s="44"/>
      <c r="T16" s="44"/>
      <c r="U16" s="44"/>
      <c r="V16" s="39">
        <f t="shared" si="0"/>
        <v>0</v>
      </c>
      <c r="W16" s="40">
        <f t="shared" si="1"/>
        <v>0</v>
      </c>
      <c r="X16" s="41">
        <f t="shared" si="2"/>
        <v>0</v>
      </c>
    </row>
    <row r="17" spans="2:24" x14ac:dyDescent="0.3">
      <c r="B17" s="42">
        <v>9</v>
      </c>
      <c r="C17" s="43"/>
      <c r="D17" s="43"/>
      <c r="E17" s="43"/>
      <c r="F17" s="43"/>
      <c r="G17" s="43"/>
      <c r="H17" s="43"/>
      <c r="I17" s="44"/>
      <c r="J17" s="45"/>
      <c r="K17" s="48"/>
      <c r="L17" s="45"/>
      <c r="M17" s="45"/>
      <c r="N17" s="45"/>
      <c r="O17" s="45"/>
      <c r="P17" s="44"/>
      <c r="Q17" s="44"/>
      <c r="R17" s="44"/>
      <c r="S17" s="44"/>
      <c r="T17" s="44"/>
      <c r="U17" s="44"/>
      <c r="V17" s="39">
        <f t="shared" si="0"/>
        <v>0</v>
      </c>
      <c r="W17" s="40">
        <f t="shared" si="1"/>
        <v>0</v>
      </c>
      <c r="X17" s="41">
        <f t="shared" si="2"/>
        <v>0</v>
      </c>
    </row>
    <row r="18" spans="2:24" x14ac:dyDescent="0.3">
      <c r="B18" s="42">
        <v>10</v>
      </c>
      <c r="C18" s="43"/>
      <c r="D18" s="43"/>
      <c r="E18" s="43"/>
      <c r="F18" s="43"/>
      <c r="G18" s="43"/>
      <c r="H18" s="43"/>
      <c r="I18" s="44"/>
      <c r="J18" s="45"/>
      <c r="K18" s="48"/>
      <c r="L18" s="45"/>
      <c r="M18" s="45"/>
      <c r="N18" s="45"/>
      <c r="O18" s="45"/>
      <c r="P18" s="44"/>
      <c r="Q18" s="44"/>
      <c r="R18" s="44"/>
      <c r="S18" s="44"/>
      <c r="T18" s="44"/>
      <c r="U18" s="44"/>
      <c r="V18" s="39">
        <f t="shared" si="0"/>
        <v>0</v>
      </c>
      <c r="W18" s="40">
        <f t="shared" si="1"/>
        <v>0</v>
      </c>
      <c r="X18" s="41">
        <f t="shared" si="2"/>
        <v>0</v>
      </c>
    </row>
    <row r="19" spans="2:24" x14ac:dyDescent="0.3">
      <c r="B19" s="42">
        <v>11</v>
      </c>
      <c r="C19" s="43"/>
      <c r="D19" s="43"/>
      <c r="E19" s="43"/>
      <c r="F19" s="43"/>
      <c r="G19" s="43"/>
      <c r="H19" s="43"/>
      <c r="I19" s="44"/>
      <c r="J19" s="45"/>
      <c r="K19" s="48"/>
      <c r="L19" s="45"/>
      <c r="M19" s="45"/>
      <c r="N19" s="45"/>
      <c r="O19" s="45"/>
      <c r="P19" s="44"/>
      <c r="Q19" s="44"/>
      <c r="R19" s="44"/>
      <c r="S19" s="44"/>
      <c r="T19" s="44"/>
      <c r="U19" s="44"/>
      <c r="V19" s="39">
        <f t="shared" si="0"/>
        <v>0</v>
      </c>
      <c r="W19" s="40">
        <f t="shared" si="1"/>
        <v>0</v>
      </c>
      <c r="X19" s="41">
        <f t="shared" si="2"/>
        <v>0</v>
      </c>
    </row>
    <row r="20" spans="2:24" x14ac:dyDescent="0.3">
      <c r="B20" s="42">
        <v>12</v>
      </c>
      <c r="C20" s="43"/>
      <c r="D20" s="43"/>
      <c r="E20" s="43"/>
      <c r="F20" s="43"/>
      <c r="G20" s="43"/>
      <c r="H20" s="43"/>
      <c r="I20" s="44"/>
      <c r="J20" s="45"/>
      <c r="K20" s="48"/>
      <c r="L20" s="45"/>
      <c r="M20" s="45"/>
      <c r="N20" s="45"/>
      <c r="O20" s="45"/>
      <c r="P20" s="44"/>
      <c r="Q20" s="44"/>
      <c r="R20" s="44"/>
      <c r="S20" s="44"/>
      <c r="T20" s="44"/>
      <c r="U20" s="44"/>
      <c r="V20" s="39">
        <f t="shared" si="0"/>
        <v>0</v>
      </c>
      <c r="W20" s="40">
        <f t="shared" si="1"/>
        <v>0</v>
      </c>
      <c r="X20" s="41">
        <f t="shared" si="2"/>
        <v>0</v>
      </c>
    </row>
    <row r="21" spans="2:24" x14ac:dyDescent="0.3">
      <c r="B21" s="42">
        <v>13</v>
      </c>
      <c r="C21" s="43"/>
      <c r="D21" s="43"/>
      <c r="E21" s="43"/>
      <c r="F21" s="43"/>
      <c r="G21" s="43"/>
      <c r="H21" s="43"/>
      <c r="I21" s="44"/>
      <c r="J21" s="45"/>
      <c r="K21" s="48"/>
      <c r="L21" s="45"/>
      <c r="M21" s="45"/>
      <c r="N21" s="45"/>
      <c r="O21" s="45"/>
      <c r="P21" s="44"/>
      <c r="Q21" s="44"/>
      <c r="R21" s="44"/>
      <c r="S21" s="44"/>
      <c r="T21" s="44"/>
      <c r="U21" s="44"/>
      <c r="V21" s="39">
        <f t="shared" si="0"/>
        <v>0</v>
      </c>
      <c r="W21" s="40">
        <f t="shared" si="1"/>
        <v>0</v>
      </c>
      <c r="X21" s="41">
        <f t="shared" si="2"/>
        <v>0</v>
      </c>
    </row>
    <row r="22" spans="2:24" x14ac:dyDescent="0.3">
      <c r="B22" s="42">
        <v>14</v>
      </c>
      <c r="C22" s="43"/>
      <c r="D22" s="43"/>
      <c r="E22" s="43"/>
      <c r="F22" s="43"/>
      <c r="G22" s="43"/>
      <c r="H22" s="43"/>
      <c r="I22" s="44"/>
      <c r="J22" s="45"/>
      <c r="K22" s="48"/>
      <c r="L22" s="45"/>
      <c r="M22" s="45"/>
      <c r="N22" s="45"/>
      <c r="O22" s="45"/>
      <c r="P22" s="44"/>
      <c r="Q22" s="44"/>
      <c r="R22" s="44"/>
      <c r="S22" s="44"/>
      <c r="T22" s="44"/>
      <c r="U22" s="44"/>
      <c r="V22" s="39">
        <f t="shared" si="0"/>
        <v>0</v>
      </c>
      <c r="W22" s="40">
        <f t="shared" si="1"/>
        <v>0</v>
      </c>
      <c r="X22" s="41">
        <f t="shared" si="2"/>
        <v>0</v>
      </c>
    </row>
    <row r="23" spans="2:24" ht="15" thickBot="1" x14ac:dyDescent="0.35">
      <c r="B23" s="49">
        <v>15</v>
      </c>
      <c r="C23" s="50"/>
      <c r="D23" s="50"/>
      <c r="E23" s="50"/>
      <c r="F23" s="50"/>
      <c r="G23" s="50"/>
      <c r="H23" s="50"/>
      <c r="I23" s="51"/>
      <c r="J23" s="52"/>
      <c r="K23" s="53"/>
      <c r="L23" s="52"/>
      <c r="M23" s="52"/>
      <c r="N23" s="52"/>
      <c r="O23" s="52"/>
      <c r="P23" s="51"/>
      <c r="Q23" s="51"/>
      <c r="R23" s="51"/>
      <c r="S23" s="51"/>
      <c r="T23" s="51"/>
      <c r="U23" s="51"/>
      <c r="V23" s="39">
        <f t="shared" si="0"/>
        <v>0</v>
      </c>
      <c r="W23" s="40">
        <f t="shared" si="1"/>
        <v>0</v>
      </c>
      <c r="X23" s="41">
        <f t="shared" si="2"/>
        <v>0</v>
      </c>
    </row>
    <row r="24" spans="2:24" x14ac:dyDescent="0.3">
      <c r="B24" s="54"/>
      <c r="C24" s="54"/>
      <c r="D24" s="54"/>
      <c r="E24" s="54"/>
      <c r="F24" s="54"/>
      <c r="G24" s="54"/>
      <c r="H24" s="54"/>
      <c r="I24" s="54"/>
      <c r="J24" s="54"/>
      <c r="K24" s="55"/>
      <c r="L24" s="54"/>
      <c r="M24" s="54"/>
      <c r="N24" s="54"/>
      <c r="O24" s="54"/>
      <c r="P24" s="54"/>
      <c r="Q24" s="54"/>
      <c r="R24" s="54"/>
      <c r="S24" s="54"/>
      <c r="T24" s="54"/>
      <c r="U24" s="54"/>
      <c r="V24" s="54"/>
      <c r="W24" s="54"/>
      <c r="X24" s="54"/>
    </row>
  </sheetData>
  <mergeCells count="1">
    <mergeCell ref="L4:U4"/>
  </mergeCells>
  <dataValidations count="3">
    <dataValidation type="list" allowBlank="1" showInputMessage="1" showErrorMessage="1" sqref="M9:M10" xr:uid="{ECB0EB91-6D25-46E1-ABE6-E117BEB2A9E3}">
      <formula1>#REF!</formula1>
    </dataValidation>
    <dataValidation type="whole" allowBlank="1" showInputMessage="1" showErrorMessage="1" sqref="R9:U23" xr:uid="{0A7CE4FC-1FEB-4701-8ABE-0768FE910088}">
      <formula1>1</formula1>
      <formula2>5</formula2>
    </dataValidation>
    <dataValidation type="whole" allowBlank="1" showInputMessage="1" showErrorMessage="1" sqref="P9:Q23" xr:uid="{5FDB0BE2-8A1E-44FF-AEAC-E975F18063B9}">
      <formula1>1</formula1>
      <formula2>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CF279-41B2-45AA-A76F-6896CFCFF635}">
  <dimension ref="B2:B22"/>
  <sheetViews>
    <sheetView tabSelected="1" topLeftCell="A10" workbookViewId="0">
      <selection activeCell="B22" sqref="B22"/>
    </sheetView>
  </sheetViews>
  <sheetFormatPr defaultRowHeight="15.6" x14ac:dyDescent="0.3"/>
  <cols>
    <col min="2" max="2" width="109.77734375" style="56" customWidth="1"/>
  </cols>
  <sheetData>
    <row r="2" spans="2:2" x14ac:dyDescent="0.3">
      <c r="B2" s="57" t="s">
        <v>34</v>
      </c>
    </row>
    <row r="3" spans="2:2" ht="78" x14ac:dyDescent="0.3">
      <c r="B3" s="58" t="s">
        <v>35</v>
      </c>
    </row>
    <row r="4" spans="2:2" ht="31.2" x14ac:dyDescent="0.3">
      <c r="B4" s="58" t="s">
        <v>38</v>
      </c>
    </row>
    <row r="5" spans="2:2" ht="31.2" x14ac:dyDescent="0.3">
      <c r="B5" s="58" t="s">
        <v>39</v>
      </c>
    </row>
    <row r="6" spans="2:2" x14ac:dyDescent="0.3">
      <c r="B6" s="58" t="s">
        <v>40</v>
      </c>
    </row>
    <row r="7" spans="2:2" x14ac:dyDescent="0.3">
      <c r="B7" s="58" t="s">
        <v>41</v>
      </c>
    </row>
    <row r="8" spans="2:2" ht="62.4" x14ac:dyDescent="0.3">
      <c r="B8" s="58" t="s">
        <v>42</v>
      </c>
    </row>
    <row r="9" spans="2:2" ht="46.8" x14ac:dyDescent="0.3">
      <c r="B9" s="58" t="s">
        <v>47</v>
      </c>
    </row>
    <row r="10" spans="2:2" ht="31.2" x14ac:dyDescent="0.3">
      <c r="B10" s="58" t="s">
        <v>43</v>
      </c>
    </row>
    <row r="11" spans="2:2" ht="31.2" x14ac:dyDescent="0.3">
      <c r="B11" s="58" t="s">
        <v>44</v>
      </c>
    </row>
    <row r="12" spans="2:2" ht="46.8" x14ac:dyDescent="0.3">
      <c r="B12" s="61" t="s">
        <v>36</v>
      </c>
    </row>
    <row r="13" spans="2:2" ht="31.2" x14ac:dyDescent="0.3">
      <c r="B13" s="58" t="s">
        <v>45</v>
      </c>
    </row>
    <row r="14" spans="2:2" x14ac:dyDescent="0.3">
      <c r="B14" s="58" t="s">
        <v>46</v>
      </c>
    </row>
    <row r="15" spans="2:2" x14ac:dyDescent="0.3">
      <c r="B15" s="58"/>
    </row>
    <row r="16" spans="2:2" x14ac:dyDescent="0.3">
      <c r="B16" s="61" t="s">
        <v>37</v>
      </c>
    </row>
    <row r="18" spans="2:2" ht="31.2" x14ac:dyDescent="0.3">
      <c r="B18" s="58" t="s">
        <v>52</v>
      </c>
    </row>
    <row r="19" spans="2:2" x14ac:dyDescent="0.3">
      <c r="B19" s="58" t="s">
        <v>48</v>
      </c>
    </row>
    <row r="20" spans="2:2" x14ac:dyDescent="0.3">
      <c r="B20" s="58" t="s">
        <v>49</v>
      </c>
    </row>
    <row r="21" spans="2:2" ht="31.2" x14ac:dyDescent="0.3">
      <c r="B21" s="58" t="s">
        <v>50</v>
      </c>
    </row>
    <row r="22" spans="2:2" ht="46.8" x14ac:dyDescent="0.3">
      <c r="B22" s="61"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Μοντέλο</vt:lpstr>
      <vt:lpstr>Διαδικασία επιλογής δείγματος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Lasetta</dc:creator>
  <cp:lastModifiedBy>Elena Lasetta</cp:lastModifiedBy>
  <dcterms:created xsi:type="dcterms:W3CDTF">2023-07-14T09:22:22Z</dcterms:created>
  <dcterms:modified xsi:type="dcterms:W3CDTF">2023-11-30T08:03:07Z</dcterms:modified>
</cp:coreProperties>
</file>